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nexa 1" sheetId="1" r:id="rId1"/>
    <sheet name=" anexa 2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<sst xmlns="http://schemas.openxmlformats.org/spreadsheetml/2006/main" count="32" uniqueCount="29">
  <si>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Furnizorul </t>
  </si>
  <si>
    <t xml:space="preserve">Criterii </t>
  </si>
  <si>
    <t>Nr.  crt.</t>
  </si>
  <si>
    <t>TOTAL</t>
  </si>
  <si>
    <t>Valoare contract crit. 1</t>
  </si>
  <si>
    <t>Pondere criteriu %</t>
  </si>
  <si>
    <t>Buget criteriu</t>
  </si>
  <si>
    <t>Nr. Puncte / criteriu</t>
  </si>
  <si>
    <t>Valoarea punctelor / criteriu</t>
  </si>
  <si>
    <t>Criteriu</t>
  </si>
  <si>
    <t>Valoare contract crit. 3</t>
  </si>
  <si>
    <t>ANEXA 1</t>
  </si>
  <si>
    <t xml:space="preserve">Punctaj </t>
  </si>
  <si>
    <t>SCM Caritas Medica</t>
  </si>
  <si>
    <t>SC Manitou SRL</t>
  </si>
  <si>
    <t>Criteriul de evaluare resurse 90 %</t>
  </si>
  <si>
    <t>Spital Judetean</t>
  </si>
  <si>
    <t>Spital Negresti</t>
  </si>
  <si>
    <t xml:space="preserve">BUGETRADIOLOGIE IMAGISTICA =  </t>
  </si>
  <si>
    <t xml:space="preserve">Criteriul de disponibilitate 10 %    </t>
  </si>
  <si>
    <t>SC Gamma Medical SRL</t>
  </si>
  <si>
    <t>SC Hiperdia SA</t>
  </si>
  <si>
    <t>contractare 2018</t>
  </si>
  <si>
    <t>laborator</t>
  </si>
  <si>
    <t>radiologie</t>
  </si>
  <si>
    <t>Total tri. II</t>
  </si>
  <si>
    <t>PUNCTAJE RADIOLOGIE IMAGISTICA MEDICALE PENTRU ANUL 2018</t>
  </si>
  <si>
    <t>Sem II</t>
  </si>
  <si>
    <t>Trim I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</si>
</sst>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00"/>
    <numFmt numFmtId="183" formatCode="0.0000"/>
    <numFmt numFmtId="184" formatCode="#,##0.0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justify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4" fontId="5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9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6" sqref="E6"/>
    </sheetView>
  </sheetViews>
  <sheetFormatPr defaultColWidth="9.140625" defaultRowHeight="12.75"/>
  <cols>
    <col min="3" max="3" width="9.57421875" style="0" customWidth="1"/>
    <col min="4" max="4" width="14.7109375" style="0" bestFit="1" customWidth="1"/>
    <col min="5" max="5" width="12.7109375" style="0" customWidth="1"/>
    <col min="6" max="6" width="13.7109375" style="0" customWidth="1"/>
    <col min="7" max="7" width="15.421875" style="0" bestFit="1" customWidth="1"/>
    <col min="13" max="13" width="11.7109375" style="0" bestFit="1" customWidth="1"/>
  </cols>
  <sheetData>
    <row r="1" spans="7:8" ht="12.75">
      <c r="G1" s="32" t="s">
        <v>11</v>
      </c>
      <c r="H1" s="32"/>
    </row>
    <row r="2" spans="5:6" ht="20.25">
      <c r="E2" s="26">
        <v>2018</v>
      </c>
      <c r="F2" s="33"/>
    </row>
    <row r="5" spans="1:5" ht="12.75">
      <c r="A5" s="33"/>
      <c r="B5" s="27" t="s">
        <v>18</v>
      </c>
      <c r="E5" s="2">
        <f>D21</f>
        <v>1195500</v>
      </c>
    </row>
    <row r="7" ht="12.75">
      <c r="E7" s="2"/>
    </row>
    <row r="8" spans="2:6" ht="60">
      <c r="B8" s="1" t="s">
        <v>9</v>
      </c>
      <c r="C8" s="1" t="s">
        <v>5</v>
      </c>
      <c r="D8" s="1" t="s">
        <v>6</v>
      </c>
      <c r="E8" s="1" t="s">
        <v>7</v>
      </c>
      <c r="F8" s="1" t="s">
        <v>8</v>
      </c>
    </row>
    <row r="9" spans="2:6" ht="15">
      <c r="B9" s="4">
        <v>1</v>
      </c>
      <c r="C9" s="4">
        <v>90</v>
      </c>
      <c r="D9" s="5">
        <f>E5*C9/100</f>
        <v>1075950</v>
      </c>
      <c r="E9" s="5">
        <f>' anexa 2'!C15</f>
        <v>3112.14</v>
      </c>
      <c r="F9" s="8">
        <f>D9/E9</f>
        <v>345.7267346584665</v>
      </c>
    </row>
    <row r="10" spans="2:6" ht="15">
      <c r="B10" s="4">
        <v>2</v>
      </c>
      <c r="C10" s="4">
        <v>10</v>
      </c>
      <c r="D10" s="5">
        <f>E5*C10/100</f>
        <v>119550</v>
      </c>
      <c r="E10" s="5">
        <f>' anexa 2'!E15</f>
        <v>120</v>
      </c>
      <c r="F10" s="8">
        <f>D10/E10</f>
        <v>996.25</v>
      </c>
    </row>
    <row r="11" spans="2:6" s="3" customFormat="1" ht="15.75">
      <c r="B11" s="6" t="s">
        <v>3</v>
      </c>
      <c r="C11" s="6">
        <f>SUM(C9:C10)</f>
        <v>100</v>
      </c>
      <c r="D11" s="7">
        <f>SUM(D9:D10)</f>
        <v>1195500</v>
      </c>
      <c r="E11" s="7">
        <f>SUM(E9:E10)</f>
        <v>3232.14</v>
      </c>
      <c r="F11" s="7">
        <f>SUM(F9:F10)</f>
        <v>1341.9767346584665</v>
      </c>
    </row>
    <row r="15" spans="4:5" ht="12.75">
      <c r="D15" s="27"/>
      <c r="E15" s="2"/>
    </row>
    <row r="16" spans="5:6" ht="12.75">
      <c r="E16" s="2"/>
      <c r="F16" s="2"/>
    </row>
    <row r="17" ht="12.75">
      <c r="D17" s="2"/>
    </row>
    <row r="18" spans="2:4" ht="12.75">
      <c r="B18" s="33" t="s">
        <v>3</v>
      </c>
      <c r="D18" s="41">
        <v>2391000</v>
      </c>
    </row>
    <row r="19" ht="12.75">
      <c r="D19" s="41"/>
    </row>
    <row r="20" spans="2:4" ht="12.75">
      <c r="B20" s="33" t="s">
        <v>23</v>
      </c>
      <c r="C20" s="35">
        <v>0.5</v>
      </c>
      <c r="D20" s="2">
        <f>D18*50/100</f>
        <v>1195500</v>
      </c>
    </row>
    <row r="21" spans="2:4" ht="12.75">
      <c r="B21" s="33" t="s">
        <v>24</v>
      </c>
      <c r="C21" s="35">
        <v>0.5</v>
      </c>
      <c r="D21" s="2">
        <f>D18*50/100</f>
        <v>1195500</v>
      </c>
    </row>
    <row r="22" spans="3:4" ht="12.75">
      <c r="C22" s="35"/>
      <c r="D22" s="2"/>
    </row>
    <row r="27" spans="2:4" ht="12.75">
      <c r="B27" s="27"/>
      <c r="D27" s="2"/>
    </row>
    <row r="28" spans="2:4" ht="12.75">
      <c r="B28" s="39"/>
      <c r="D28" s="2"/>
    </row>
    <row r="29" spans="2:4" ht="12.75">
      <c r="B29" s="27"/>
      <c r="D2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75" zoomScaleNormal="75" zoomScalePageLayoutView="0" workbookViewId="0" topLeftCell="A1">
      <selection activeCell="A1" sqref="A1"/>
    </sheetView>
  </sheetViews>
  <sheetFormatPr defaultColWidth="16.8515625" defaultRowHeight="12.75"/>
  <cols>
    <col min="1" max="1" width="4.8515625" style="9" bestFit="1" customWidth="1"/>
    <col min="2" max="2" width="35.8515625" style="9" customWidth="1"/>
    <col min="3" max="3" width="12.421875" style="9" customWidth="1"/>
    <col min="4" max="4" width="15.28125" style="9" customWidth="1"/>
    <col min="5" max="5" width="7.140625" style="9" customWidth="1"/>
    <col min="6" max="6" width="15.57421875" style="9" customWidth="1"/>
    <col min="7" max="8" width="16.140625" style="9" customWidth="1"/>
    <col min="9" max="16384" width="16.8515625" style="9" customWidth="1"/>
  </cols>
  <sheetData>
    <row r="1" spans="1:10" ht="15" customHeight="1">
      <c r="A1" s="10"/>
      <c r="B1" s="10"/>
      <c r="C1" s="10"/>
      <c r="D1" s="10"/>
      <c r="E1" s="10"/>
      <c r="F1" s="10"/>
      <c r="I1" s="31"/>
      <c r="J1" s="31"/>
    </row>
    <row r="2" spans="3:10" ht="18" customHeight="1">
      <c r="C2" s="30" t="s">
        <v>26</v>
      </c>
      <c r="D2" s="30"/>
      <c r="E2" s="30"/>
      <c r="I2" s="31"/>
      <c r="J2" s="31"/>
    </row>
    <row r="3" spans="3:10" ht="18">
      <c r="C3" s="11"/>
      <c r="D3" s="38" t="s">
        <v>22</v>
      </c>
      <c r="E3" s="30"/>
      <c r="F3" s="42">
        <v>0.5</v>
      </c>
      <c r="G3" s="30"/>
      <c r="I3" s="31"/>
      <c r="J3" s="31"/>
    </row>
    <row r="4" spans="3:6" ht="16.5">
      <c r="C4" s="12" t="s">
        <v>1</v>
      </c>
      <c r="D4" s="12"/>
      <c r="E4" s="13"/>
      <c r="F4" s="13"/>
    </row>
    <row r="5" spans="1:10" ht="45" customHeight="1">
      <c r="A5" s="14" t="s">
        <v>2</v>
      </c>
      <c r="B5" s="15" t="s">
        <v>0</v>
      </c>
      <c r="C5" s="43" t="s">
        <v>15</v>
      </c>
      <c r="D5" s="44"/>
      <c r="E5" s="43" t="s">
        <v>19</v>
      </c>
      <c r="F5" s="44"/>
      <c r="G5" s="21"/>
      <c r="H5" s="21"/>
      <c r="I5" s="21"/>
      <c r="J5" s="21"/>
    </row>
    <row r="6" spans="1:10" ht="87.75" customHeight="1">
      <c r="A6" s="14"/>
      <c r="B6" s="14"/>
      <c r="C6" s="14" t="s">
        <v>12</v>
      </c>
      <c r="D6" s="14" t="s">
        <v>4</v>
      </c>
      <c r="E6" s="14" t="s">
        <v>12</v>
      </c>
      <c r="F6" s="14" t="s">
        <v>10</v>
      </c>
      <c r="G6" s="14" t="s">
        <v>25</v>
      </c>
      <c r="H6" s="14" t="s">
        <v>28</v>
      </c>
      <c r="I6" s="14" t="s">
        <v>27</v>
      </c>
      <c r="J6" s="14"/>
    </row>
    <row r="7" spans="1:10" s="20" customFormat="1" ht="16.5">
      <c r="A7" s="16">
        <v>1</v>
      </c>
      <c r="B7" s="16" t="s">
        <v>16</v>
      </c>
      <c r="C7" s="17">
        <v>1165.5</v>
      </c>
      <c r="D7" s="17">
        <f aca="true" t="shared" si="0" ref="D7:D12">C7*$C$17</f>
        <v>402944.50924444274</v>
      </c>
      <c r="E7" s="18">
        <v>60</v>
      </c>
      <c r="F7" s="19">
        <f aca="true" t="shared" si="1" ref="F7:F12">E7*$E$17</f>
        <v>59775</v>
      </c>
      <c r="G7" s="34">
        <f aca="true" t="shared" si="2" ref="G7:G12">D7+F7</f>
        <v>462719.50924444274</v>
      </c>
      <c r="H7" s="37">
        <v>327838.72</v>
      </c>
      <c r="I7" s="37">
        <f>G7+H7</f>
        <v>790558.2292444427</v>
      </c>
      <c r="J7" s="17"/>
    </row>
    <row r="8" spans="1:10" ht="16.5">
      <c r="A8" s="21">
        <v>2</v>
      </c>
      <c r="B8" s="21" t="s">
        <v>17</v>
      </c>
      <c r="C8" s="36">
        <v>451.5</v>
      </c>
      <c r="D8" s="17">
        <f t="shared" si="0"/>
        <v>156095.62069829763</v>
      </c>
      <c r="E8" s="18"/>
      <c r="F8" s="19">
        <f t="shared" si="1"/>
        <v>0</v>
      </c>
      <c r="G8" s="34">
        <f t="shared" si="2"/>
        <v>156095.62069829763</v>
      </c>
      <c r="H8" s="37">
        <v>95976.81</v>
      </c>
      <c r="I8" s="37">
        <f aca="true" t="shared" si="3" ref="I8:I14">G8+H8</f>
        <v>252072.43069829763</v>
      </c>
      <c r="J8" s="17"/>
    </row>
    <row r="9" spans="1:10" ht="16.5">
      <c r="A9" s="21">
        <v>3</v>
      </c>
      <c r="B9" s="21" t="s">
        <v>13</v>
      </c>
      <c r="C9" s="36">
        <v>182.31</v>
      </c>
      <c r="D9" s="17">
        <f t="shared" si="0"/>
        <v>63029.44099558503</v>
      </c>
      <c r="E9" s="18">
        <v>30</v>
      </c>
      <c r="F9" s="19">
        <f t="shared" si="1"/>
        <v>29887.5</v>
      </c>
      <c r="G9" s="34">
        <f t="shared" si="2"/>
        <v>92916.94099558503</v>
      </c>
      <c r="H9" s="37">
        <v>83281.63</v>
      </c>
      <c r="I9" s="37">
        <f t="shared" si="3"/>
        <v>176198.57099558503</v>
      </c>
      <c r="J9" s="17"/>
    </row>
    <row r="10" spans="1:10" ht="16.5">
      <c r="A10" s="21">
        <v>4</v>
      </c>
      <c r="B10" s="21" t="s">
        <v>14</v>
      </c>
      <c r="C10" s="36">
        <v>102.83</v>
      </c>
      <c r="D10" s="17">
        <f t="shared" si="0"/>
        <v>35551.08012493011</v>
      </c>
      <c r="E10" s="18"/>
      <c r="F10" s="19">
        <f t="shared" si="1"/>
        <v>0</v>
      </c>
      <c r="G10" s="34">
        <f t="shared" si="2"/>
        <v>35551.08012493011</v>
      </c>
      <c r="H10" s="37">
        <v>29083.06</v>
      </c>
      <c r="I10" s="37">
        <f t="shared" si="3"/>
        <v>64634.14012493011</v>
      </c>
      <c r="J10" s="17"/>
    </row>
    <row r="11" spans="1:10" ht="16.5">
      <c r="A11" s="21">
        <v>6</v>
      </c>
      <c r="B11" s="21" t="s">
        <v>21</v>
      </c>
      <c r="C11" s="36">
        <v>972</v>
      </c>
      <c r="D11" s="17">
        <f t="shared" si="0"/>
        <v>336046.3860880294</v>
      </c>
      <c r="E11" s="18">
        <v>30</v>
      </c>
      <c r="F11" s="19">
        <f t="shared" si="1"/>
        <v>29887.5</v>
      </c>
      <c r="G11" s="34">
        <f t="shared" si="2"/>
        <v>365933.8860880294</v>
      </c>
      <c r="H11" s="37">
        <v>269358.68</v>
      </c>
      <c r="I11" s="37">
        <f t="shared" si="3"/>
        <v>635292.5660880294</v>
      </c>
      <c r="J11" s="17"/>
    </row>
    <row r="12" spans="1:10" ht="16.5">
      <c r="A12" s="21">
        <v>7</v>
      </c>
      <c r="B12" s="21" t="s">
        <v>20</v>
      </c>
      <c r="C12" s="36">
        <v>238</v>
      </c>
      <c r="D12" s="17">
        <f t="shared" si="0"/>
        <v>82282.96284871503</v>
      </c>
      <c r="E12" s="18"/>
      <c r="F12" s="19">
        <f t="shared" si="1"/>
        <v>0</v>
      </c>
      <c r="G12" s="34">
        <f t="shared" si="2"/>
        <v>82282.96284871503</v>
      </c>
      <c r="H12" s="37">
        <v>58495.47</v>
      </c>
      <c r="I12" s="37">
        <f t="shared" si="3"/>
        <v>140778.43284871505</v>
      </c>
      <c r="J12" s="17"/>
    </row>
    <row r="13" spans="1:10" ht="16.5">
      <c r="A13" s="21"/>
      <c r="B13" s="21"/>
      <c r="C13" s="36"/>
      <c r="D13" s="17"/>
      <c r="E13" s="18"/>
      <c r="F13" s="19"/>
      <c r="G13" s="34"/>
      <c r="H13" s="37">
        <v>88726.33</v>
      </c>
      <c r="I13" s="37">
        <f t="shared" si="3"/>
        <v>88726.33</v>
      </c>
      <c r="J13" s="17"/>
    </row>
    <row r="14" spans="1:10" ht="16.5">
      <c r="A14" s="21"/>
      <c r="B14" s="21"/>
      <c r="C14" s="36"/>
      <c r="D14" s="17"/>
      <c r="E14" s="18"/>
      <c r="F14" s="19"/>
      <c r="G14" s="34"/>
      <c r="H14" s="37">
        <v>29739.29</v>
      </c>
      <c r="I14" s="37">
        <f t="shared" si="3"/>
        <v>29739.29</v>
      </c>
      <c r="J14" s="17"/>
    </row>
    <row r="15" spans="1:10" s="25" customFormat="1" ht="16.5">
      <c r="A15" s="22"/>
      <c r="B15" s="22" t="s">
        <v>3</v>
      </c>
      <c r="C15" s="23">
        <f aca="true" t="shared" si="4" ref="C15:J15">SUM(C7:C12)</f>
        <v>3112.14</v>
      </c>
      <c r="D15" s="23">
        <f t="shared" si="4"/>
        <v>1075950</v>
      </c>
      <c r="E15" s="24">
        <f t="shared" si="4"/>
        <v>120</v>
      </c>
      <c r="F15" s="23">
        <f t="shared" si="4"/>
        <v>119550</v>
      </c>
      <c r="G15" s="23">
        <f t="shared" si="4"/>
        <v>1195500</v>
      </c>
      <c r="H15" s="23">
        <f>SUM(H7:H14)</f>
        <v>982499.9899999999</v>
      </c>
      <c r="I15" s="23">
        <f>SUM(I7:I14)</f>
        <v>2177999.9899999998</v>
      </c>
      <c r="J15" s="23">
        <f t="shared" si="4"/>
        <v>0</v>
      </c>
    </row>
    <row r="16" ht="16.5">
      <c r="C16" s="40"/>
    </row>
    <row r="17" spans="3:5" ht="16.5">
      <c r="C17" s="40">
        <f>'anexa 1'!F9</f>
        <v>345.7267346584665</v>
      </c>
      <c r="E17" s="9">
        <f>'anexa 1'!F10</f>
        <v>996.25</v>
      </c>
    </row>
    <row r="21" spans="2:11" ht="18">
      <c r="B21" s="28"/>
      <c r="C21" s="28"/>
      <c r="D21" s="28"/>
      <c r="E21" s="28"/>
      <c r="F21" s="28"/>
      <c r="G21" s="28"/>
      <c r="H21" s="28"/>
      <c r="I21" s="29"/>
      <c r="J21" s="29"/>
      <c r="K21" s="29"/>
    </row>
    <row r="22" spans="2:11" ht="18">
      <c r="B22" s="29"/>
      <c r="C22" s="28"/>
      <c r="D22" s="28"/>
      <c r="E22" s="28"/>
      <c r="F22" s="28"/>
      <c r="G22" s="28"/>
      <c r="H22" s="28"/>
      <c r="I22" s="29"/>
      <c r="J22" s="29"/>
      <c r="K22" s="29"/>
    </row>
    <row r="25" spans="3:4" ht="18">
      <c r="C25" s="29"/>
      <c r="D25" s="29"/>
    </row>
    <row r="26" spans="3:4" ht="18">
      <c r="C26" s="29"/>
      <c r="D26" s="29"/>
    </row>
  </sheetData>
  <sheetProtection/>
  <mergeCells count="2">
    <mergeCell ref="C5:D5"/>
    <mergeCell ref="E5:F5"/>
  </mergeCells>
  <printOptions/>
  <pageMargins left="0.2" right="0.17" top="0.93" bottom="1" header="0.5" footer="0.5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gyuriadm</cp:lastModifiedBy>
  <cp:lastPrinted>2018-04-26T09:28:49Z</cp:lastPrinted>
  <dcterms:created xsi:type="dcterms:W3CDTF">1996-10-14T23:33:28Z</dcterms:created>
  <dcterms:modified xsi:type="dcterms:W3CDTF">2018-05-11T08:18:14Z</dcterms:modified>
  <cp:category/>
  <cp:version/>
  <cp:contentType/>
  <cp:contentStatus/>
</cp:coreProperties>
</file>